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aldhellyer/Dropbox/Mac/Desktop/"/>
    </mc:Choice>
  </mc:AlternateContent>
  <xr:revisionPtr revIDLastSave="0" documentId="8_{3A6EC63D-CF8E-834A-9B21-860D4927478B}" xr6:coauthVersionLast="47" xr6:coauthVersionMax="47" xr10:uidLastSave="{00000000-0000-0000-0000-000000000000}"/>
  <bookViews>
    <workbookView xWindow="31400" yWindow="1940" windowWidth="27240" windowHeight="15480" xr2:uid="{DF26BEED-A117-6143-8DED-DF0F095530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8" i="1" l="1"/>
  <c r="BZ8" i="1"/>
  <c r="BW8" i="1"/>
  <c r="BV8" i="1"/>
  <c r="BU8" i="1"/>
  <c r="BT8" i="1"/>
  <c r="BQ8" i="1"/>
  <c r="BP8" i="1"/>
  <c r="BL8" i="1"/>
  <c r="BY8" i="1" s="1"/>
  <c r="BK8" i="1"/>
  <c r="BX8" i="1" s="1"/>
  <c r="AH8" i="1"/>
  <c r="BS8" i="1" s="1"/>
  <c r="AG8" i="1"/>
  <c r="BR8" i="1" s="1"/>
  <c r="CA7" i="1"/>
  <c r="BZ7" i="1"/>
  <c r="BX7" i="1"/>
  <c r="BW7" i="1"/>
  <c r="BV7" i="1"/>
  <c r="BU7" i="1"/>
  <c r="BT7" i="1"/>
  <c r="BR7" i="1"/>
  <c r="BQ7" i="1"/>
  <c r="BP7" i="1"/>
  <c r="BL7" i="1"/>
  <c r="BY7" i="1" s="1"/>
  <c r="BK7" i="1"/>
  <c r="AH7" i="1"/>
  <c r="BS7" i="1" s="1"/>
  <c r="AG7" i="1"/>
  <c r="CA6" i="1"/>
  <c r="BZ6" i="1"/>
  <c r="BY6" i="1"/>
  <c r="BX6" i="1"/>
  <c r="BW6" i="1"/>
  <c r="BV6" i="1"/>
  <c r="BU6" i="1"/>
  <c r="BT6" i="1"/>
  <c r="BS6" i="1"/>
  <c r="BR6" i="1"/>
  <c r="BQ6" i="1"/>
  <c r="BP6" i="1"/>
  <c r="BL6" i="1"/>
  <c r="BK6" i="1"/>
  <c r="AH6" i="1"/>
  <c r="AG6" i="1"/>
  <c r="CA5" i="1"/>
  <c r="BZ5" i="1"/>
  <c r="BY5" i="1"/>
  <c r="BW5" i="1"/>
  <c r="BV5" i="1"/>
  <c r="BU5" i="1"/>
  <c r="BT5" i="1"/>
  <c r="BS5" i="1"/>
  <c r="BR5" i="1"/>
  <c r="BQ5" i="1"/>
  <c r="BP5" i="1"/>
  <c r="BL5" i="1"/>
  <c r="BK5" i="1"/>
  <c r="BX5" i="1" s="1"/>
  <c r="AH5" i="1"/>
  <c r="AG5" i="1"/>
  <c r="CA4" i="1"/>
  <c r="BZ4" i="1"/>
  <c r="BW4" i="1"/>
  <c r="BV4" i="1"/>
  <c r="BU4" i="1"/>
  <c r="BT4" i="1"/>
  <c r="BS4" i="1"/>
  <c r="BR4" i="1"/>
  <c r="BQ4" i="1"/>
  <c r="BP4" i="1"/>
  <c r="BL4" i="1"/>
  <c r="BY4" i="1" s="1"/>
  <c r="BK4" i="1"/>
  <c r="BX4" i="1" s="1"/>
  <c r="AH4" i="1"/>
  <c r="AG4" i="1"/>
  <c r="CG3" i="1"/>
  <c r="CG4" i="1" s="1"/>
  <c r="CG5" i="1" s="1"/>
  <c r="CG6" i="1" s="1"/>
  <c r="CG7" i="1" s="1"/>
  <c r="CG8" i="1" s="1"/>
  <c r="CA3" i="1"/>
  <c r="BZ3" i="1"/>
  <c r="BW3" i="1"/>
  <c r="BV3" i="1"/>
  <c r="BU3" i="1"/>
  <c r="BT3" i="1"/>
  <c r="BS3" i="1"/>
  <c r="BQ3" i="1"/>
  <c r="BP3" i="1"/>
  <c r="BL3" i="1"/>
  <c r="BY3" i="1" s="1"/>
  <c r="BK3" i="1"/>
  <c r="BX3" i="1" s="1"/>
  <c r="AH3" i="1"/>
  <c r="AG3" i="1"/>
  <c r="BR3" i="1" s="1"/>
  <c r="CA2" i="1"/>
  <c r="BZ2" i="1"/>
  <c r="BW2" i="1"/>
  <c r="BV2" i="1"/>
  <c r="BU2" i="1"/>
  <c r="BT2" i="1"/>
  <c r="BS2" i="1"/>
  <c r="BQ2" i="1"/>
  <c r="BP2" i="1"/>
  <c r="BL2" i="1"/>
  <c r="BY2" i="1" s="1"/>
  <c r="BK2" i="1"/>
  <c r="BX2" i="1" s="1"/>
  <c r="AH2" i="1"/>
  <c r="AG2" i="1"/>
  <c r="BR2" i="1" s="1"/>
</calcChain>
</file>

<file path=xl/sharedStrings.xml><?xml version="1.0" encoding="utf-8"?>
<sst xmlns="http://schemas.openxmlformats.org/spreadsheetml/2006/main" count="157" uniqueCount="114">
  <si>
    <t>Company</t>
  </si>
  <si>
    <t>Code</t>
  </si>
  <si>
    <t>Market cap</t>
  </si>
  <si>
    <t>Top200</t>
  </si>
  <si>
    <t>Top300</t>
  </si>
  <si>
    <t>Gender</t>
  </si>
  <si>
    <t>Actual job title</t>
  </si>
  <si>
    <t>Position</t>
  </si>
  <si>
    <t>Sector</t>
  </si>
  <si>
    <t>Child ic</t>
  </si>
  <si>
    <t>Grand child ic</t>
  </si>
  <si>
    <t>Director start date</t>
  </si>
  <si>
    <t>Current role start date</t>
  </si>
  <si>
    <t>End date</t>
  </si>
  <si>
    <t>Period 1 rem date</t>
  </si>
  <si>
    <t>Period 2 rem date</t>
  </si>
  <si>
    <t>Period 1 currency</t>
  </si>
  <si>
    <t>Period 2 currency</t>
  </si>
  <si>
    <t>Period 1 full year</t>
  </si>
  <si>
    <t>Period 2 full year</t>
  </si>
  <si>
    <t>Difference 1 total</t>
  </si>
  <si>
    <t>Period 1 salary</t>
  </si>
  <si>
    <t>Period 2 salary</t>
  </si>
  <si>
    <t>Period 1 super</t>
  </si>
  <si>
    <t>Period 2 super</t>
  </si>
  <si>
    <t>Period 1 total fixed</t>
  </si>
  <si>
    <t>Period 2 total fixed</t>
  </si>
  <si>
    <t>Period 1 sti cash bonus</t>
  </si>
  <si>
    <t>Period 2 sti cash bonus</t>
  </si>
  <si>
    <t>Period 1 sti shares bonus</t>
  </si>
  <si>
    <t>Period 2 sti shares bonus</t>
  </si>
  <si>
    <t>Period 1 sti total</t>
  </si>
  <si>
    <t>Period 2 sti total</t>
  </si>
  <si>
    <t>Period 1 restricted share</t>
  </si>
  <si>
    <t>Period 2 restricted share</t>
  </si>
  <si>
    <t>Period 1 performance right</t>
  </si>
  <si>
    <t>Period 2 performance right</t>
  </si>
  <si>
    <t>Period 1 option</t>
  </si>
  <si>
    <t>Period 2 option</t>
  </si>
  <si>
    <t>Period 1 cash</t>
  </si>
  <si>
    <t>Period 2 cash</t>
  </si>
  <si>
    <t>Period 1 other lt</t>
  </si>
  <si>
    <t>Period 2 other lt</t>
  </si>
  <si>
    <t>Period 1 lti total</t>
  </si>
  <si>
    <t>Period 2 lti total</t>
  </si>
  <si>
    <t>Period 1 one time sign on bonus</t>
  </si>
  <si>
    <t>Period 2 one time sign on bonus</t>
  </si>
  <si>
    <t>Period 1 profit share</t>
  </si>
  <si>
    <t>Period 2 profit share</t>
  </si>
  <si>
    <t>Period 1 other cash payments</t>
  </si>
  <si>
    <t>Period 2 other cash payments</t>
  </si>
  <si>
    <t>Period 1 annual leave</t>
  </si>
  <si>
    <t>Period 2 annual leave</t>
  </si>
  <si>
    <t>Period 1 long term service leave</t>
  </si>
  <si>
    <t>Period 2 long term service leave</t>
  </si>
  <si>
    <t>Period 1 other all</t>
  </si>
  <si>
    <t>Period 2 other all</t>
  </si>
  <si>
    <t>Period 1 Non-Monetary</t>
  </si>
  <si>
    <t>Period 1 expat benefit</t>
  </si>
  <si>
    <t>Period 2 expat benefit</t>
  </si>
  <si>
    <t>Period 1 Subtotal Non-Monetary</t>
  </si>
  <si>
    <t>Period 1 total</t>
  </si>
  <si>
    <t>Period 2 total</t>
  </si>
  <si>
    <t>FX</t>
  </si>
  <si>
    <t>29Metals Limited</t>
  </si>
  <si>
    <t>29M</t>
  </si>
  <si>
    <t>Peter Albert</t>
  </si>
  <si>
    <t>male</t>
  </si>
  <si>
    <t>Chief Executive Officer</t>
  </si>
  <si>
    <t>Materials</t>
  </si>
  <si>
    <t>Metals and Mining</t>
  </si>
  <si>
    <t>Diversified Metals &amp; Mining</t>
  </si>
  <si>
    <t>AUD</t>
  </si>
  <si>
    <t>A P  Eagers limited</t>
  </si>
  <si>
    <t>APE</t>
  </si>
  <si>
    <t>Keith Thornton</t>
  </si>
  <si>
    <t>Consumer Discretionary</t>
  </si>
  <si>
    <t>Retailing</t>
  </si>
  <si>
    <t>Specialty Retail</t>
  </si>
  <si>
    <t>a2 Milk Company Ltd</t>
  </si>
  <si>
    <t>A2M</t>
  </si>
  <si>
    <t>David Bortolussi</t>
  </si>
  <si>
    <t>Managing Director and CEO</t>
  </si>
  <si>
    <t>Consumer Staples</t>
  </si>
  <si>
    <t>Food, Beverage &amp; Tobacco</t>
  </si>
  <si>
    <t>Food Products</t>
  </si>
  <si>
    <t>Abacus Property Group</t>
  </si>
  <si>
    <t>ABP</t>
  </si>
  <si>
    <t>Steven Sewell</t>
  </si>
  <si>
    <t>Managing Director</t>
  </si>
  <si>
    <t>Real Estate</t>
  </si>
  <si>
    <t>REITS</t>
  </si>
  <si>
    <t>Accent Group Limited</t>
  </si>
  <si>
    <t>AX1</t>
  </si>
  <si>
    <t>Daniel Agostinelli</t>
  </si>
  <si>
    <t>Adairs Limited</t>
  </si>
  <si>
    <t>ADH</t>
  </si>
  <si>
    <t>Mark Ronan</t>
  </si>
  <si>
    <t>CEO &amp; Managing Director</t>
  </si>
  <si>
    <t>Adbri</t>
  </si>
  <si>
    <t>ABC</t>
  </si>
  <si>
    <t>Nicholas Miller</t>
  </si>
  <si>
    <t>Construction Materials</t>
  </si>
  <si>
    <t>A$ Period 1 total fixed</t>
  </si>
  <si>
    <t>A$ Period 2 total fixed</t>
  </si>
  <si>
    <t>A$ Period 1 sti total</t>
  </si>
  <si>
    <t>A$ Period 2 sti total</t>
  </si>
  <si>
    <t>A$ Period 1 lti total</t>
  </si>
  <si>
    <t>A$ Period 2 lti total</t>
  </si>
  <si>
    <t>A$ Period 1 other cash payments</t>
  </si>
  <si>
    <t>A$ Period 2 other cash payments</t>
  </si>
  <si>
    <t>A$ Period 1 Subtotal Non-Monetary</t>
  </si>
  <si>
    <t>A$ Total 2022 total reported pay ($m)</t>
  </si>
  <si>
    <t>A$ Total 2021 total reported pay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</si>
</sst>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2" borderId="0" xfId="1" applyNumberFormat="1" applyFont="1" applyFill="1" applyAlignment="1">
      <alignment wrapText="1"/>
    </xf>
    <xf numFmtId="165" fontId="0" fillId="3" borderId="0" xfId="0" applyNumberFormat="1" applyFill="1" applyAlignment="1">
      <alignment wrapText="1"/>
    </xf>
    <xf numFmtId="165" fontId="0" fillId="3" borderId="0" xfId="1" applyNumberFormat="1" applyFont="1" applyFill="1" applyAlignment="1">
      <alignment wrapText="1"/>
    </xf>
    <xf numFmtId="0" fontId="0" fillId="4" borderId="0" xfId="0" applyFill="1" applyAlignment="1">
      <alignment wrapText="1"/>
    </xf>
    <xf numFmtId="6" fontId="0" fillId="0" borderId="0" xfId="0" applyNumberFormat="1"/>
    <xf numFmtId="14" fontId="0" fillId="0" borderId="0" xfId="0" applyNumberFormat="1"/>
    <xf numFmtId="6" fontId="0" fillId="2" borderId="0" xfId="0" applyNumberFormat="1" applyFill="1"/>
    <xf numFmtId="0" fontId="0" fillId="2" borderId="0" xfId="0" applyFill="1"/>
    <xf numFmtId="164" fontId="0" fillId="2" borderId="0" xfId="1" applyNumberFormat="1" applyFont="1" applyFill="1"/>
    <xf numFmtId="165" fontId="0" fillId="3" borderId="0" xfId="0" applyNumberFormat="1" applyFill="1"/>
    <xf numFmtId="165" fontId="0" fillId="3" borderId="0" xfId="1" applyNumberFormat="1" applyFont="1" applyFill="1"/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D80A-8F22-3F47-81E2-5C6B64C4189A}">
  <dimension ref="A1:CG8"/>
  <sheetViews>
    <sheetView tabSelected="1" topLeftCell="BI1" workbookViewId="0">
      <selection activeCell="BW1" sqref="BW1"/>
    </sheetView>
  </sheetViews>
  <sheetFormatPr baseColWidth="10" defaultRowHeight="16" x14ac:dyDescent="0.2"/>
  <cols>
    <col min="1" max="1" width="27.33203125" customWidth="1"/>
    <col min="3" max="4" width="28.1640625" customWidth="1"/>
    <col min="9" max="10" width="21.1640625" customWidth="1"/>
    <col min="11" max="12" width="19.33203125" customWidth="1"/>
    <col min="22" max="22" width="14.33203125" customWidth="1"/>
    <col min="76" max="79" width="16.33203125" customWidth="1"/>
  </cols>
  <sheetData>
    <row r="1" spans="1:85" s="1" customFormat="1" ht="68" x14ac:dyDescent="0.2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2" t="s">
        <v>25</v>
      </c>
      <c r="AB1" s="2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2" t="s">
        <v>31</v>
      </c>
      <c r="AH1" s="2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2" t="s">
        <v>43</v>
      </c>
      <c r="AT1" s="2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2" t="s">
        <v>49</v>
      </c>
      <c r="AZ1" s="2" t="s">
        <v>50</v>
      </c>
      <c r="BA1" s="1" t="s">
        <v>51</v>
      </c>
      <c r="BB1" s="1" t="s">
        <v>52</v>
      </c>
      <c r="BC1" s="3" t="s">
        <v>53</v>
      </c>
      <c r="BD1" s="3" t="s">
        <v>54</v>
      </c>
      <c r="BE1" s="1" t="s">
        <v>55</v>
      </c>
      <c r="BF1" s="1" t="s">
        <v>56</v>
      </c>
      <c r="BG1" s="1" t="s">
        <v>57</v>
      </c>
      <c r="BH1" s="1" t="s">
        <v>57</v>
      </c>
      <c r="BI1" s="1" t="s">
        <v>58</v>
      </c>
      <c r="BJ1" s="1" t="s">
        <v>59</v>
      </c>
      <c r="BK1" s="4" t="s">
        <v>60</v>
      </c>
      <c r="BL1" s="4" t="s">
        <v>60</v>
      </c>
      <c r="BM1" s="2" t="s">
        <v>61</v>
      </c>
      <c r="BN1" s="2" t="s">
        <v>62</v>
      </c>
      <c r="BO1" s="1" t="s">
        <v>63</v>
      </c>
      <c r="BP1" s="5" t="s">
        <v>103</v>
      </c>
      <c r="BQ1" s="5" t="s">
        <v>104</v>
      </c>
      <c r="BR1" s="5" t="s">
        <v>105</v>
      </c>
      <c r="BS1" s="5" t="s">
        <v>106</v>
      </c>
      <c r="BT1" s="5" t="s">
        <v>107</v>
      </c>
      <c r="BU1" s="5" t="s">
        <v>108</v>
      </c>
      <c r="BV1" s="5" t="s">
        <v>109</v>
      </c>
      <c r="BW1" s="5" t="s">
        <v>110</v>
      </c>
      <c r="BX1" s="6" t="s">
        <v>111</v>
      </c>
      <c r="BY1" s="6" t="s">
        <v>111</v>
      </c>
      <c r="BZ1" s="5" t="s">
        <v>112</v>
      </c>
      <c r="CA1" s="5" t="s">
        <v>113</v>
      </c>
      <c r="CD1" s="1" t="s">
        <v>18</v>
      </c>
      <c r="CE1" s="1" t="s">
        <v>19</v>
      </c>
      <c r="CF1" s="7" t="s">
        <v>3</v>
      </c>
    </row>
    <row r="2" spans="1:85" x14ac:dyDescent="0.2">
      <c r="A2" t="s">
        <v>64</v>
      </c>
      <c r="B2" t="s">
        <v>65</v>
      </c>
      <c r="C2" t="s">
        <v>66</v>
      </c>
      <c r="D2" s="8">
        <v>1174508882</v>
      </c>
      <c r="E2" t="b">
        <v>0</v>
      </c>
      <c r="F2" t="b">
        <v>1</v>
      </c>
      <c r="G2" t="s">
        <v>67</v>
      </c>
      <c r="H2" t="s">
        <v>68</v>
      </c>
      <c r="I2" t="s">
        <v>68</v>
      </c>
      <c r="J2" t="s">
        <v>69</v>
      </c>
      <c r="K2" t="s">
        <v>70</v>
      </c>
      <c r="L2" t="s">
        <v>71</v>
      </c>
      <c r="M2" s="9">
        <v>44378</v>
      </c>
      <c r="N2" s="9">
        <v>44378</v>
      </c>
      <c r="P2" s="9">
        <v>44561</v>
      </c>
      <c r="R2" t="s">
        <v>72</v>
      </c>
      <c r="T2" t="b">
        <v>0</v>
      </c>
      <c r="W2" s="8">
        <v>438216</v>
      </c>
      <c r="Y2" s="8">
        <v>15712</v>
      </c>
      <c r="AA2" s="10">
        <v>453928</v>
      </c>
      <c r="AB2" s="11"/>
      <c r="AC2" s="8">
        <v>360986</v>
      </c>
      <c r="AG2" s="10">
        <f>+AC2+AE2</f>
        <v>360986</v>
      </c>
      <c r="AH2" s="10">
        <f>+AD2+AF2</f>
        <v>0</v>
      </c>
      <c r="AK2" s="8">
        <v>400000</v>
      </c>
      <c r="AM2" s="8">
        <v>89760</v>
      </c>
      <c r="AS2" s="10">
        <v>489760</v>
      </c>
      <c r="AT2" s="11"/>
      <c r="AW2" s="8">
        <v>300000</v>
      </c>
      <c r="AY2" s="10">
        <v>300000</v>
      </c>
      <c r="AZ2" s="11"/>
      <c r="BA2" s="8">
        <v>49795</v>
      </c>
      <c r="BC2" s="8">
        <v>5269</v>
      </c>
      <c r="BK2" s="12">
        <f>+BA2+BC2+BE2+BG2+BI2</f>
        <v>55064</v>
      </c>
      <c r="BL2" s="12">
        <f>+BB2+BD2+BF2+BH2+BJ2</f>
        <v>0</v>
      </c>
      <c r="BM2" s="10">
        <v>1659738</v>
      </c>
      <c r="BN2" s="11"/>
      <c r="BO2">
        <v>1</v>
      </c>
      <c r="BP2" s="13">
        <f>+AA2/BO2</f>
        <v>453928</v>
      </c>
      <c r="BQ2" s="13">
        <f>+AB2/BO2</f>
        <v>0</v>
      </c>
      <c r="BR2" s="13">
        <f>+AG2/BO2</f>
        <v>360986</v>
      </c>
      <c r="BS2" s="13">
        <f>+AH2/BO2</f>
        <v>0</v>
      </c>
      <c r="BT2" s="13">
        <f>+AS2/BO2</f>
        <v>489760</v>
      </c>
      <c r="BU2" s="13">
        <f>+AT2/BO2</f>
        <v>0</v>
      </c>
      <c r="BV2" s="13">
        <f>+AY2/BO2</f>
        <v>300000</v>
      </c>
      <c r="BW2" s="13">
        <f>+AZ2/BO2</f>
        <v>0</v>
      </c>
      <c r="BX2" s="13">
        <f>+BK2/BO2</f>
        <v>55064</v>
      </c>
      <c r="BY2" s="13">
        <f>+BL2/BO2</f>
        <v>0</v>
      </c>
      <c r="BZ2" s="14">
        <f>+BM2/BO2</f>
        <v>1659738</v>
      </c>
      <c r="CA2" s="14">
        <f>+BN2/BO2</f>
        <v>0</v>
      </c>
      <c r="CD2" t="b">
        <v>0</v>
      </c>
      <c r="CF2" s="15" t="b">
        <v>0</v>
      </c>
      <c r="CG2">
        <v>1</v>
      </c>
    </row>
    <row r="3" spans="1:85" x14ac:dyDescent="0.2">
      <c r="A3" t="s">
        <v>73</v>
      </c>
      <c r="B3" t="s">
        <v>74</v>
      </c>
      <c r="C3" t="s">
        <v>75</v>
      </c>
      <c r="D3" s="8">
        <v>3133929717</v>
      </c>
      <c r="E3" t="b">
        <v>1</v>
      </c>
      <c r="F3" t="b">
        <v>1</v>
      </c>
      <c r="G3" t="s">
        <v>67</v>
      </c>
      <c r="H3" t="s">
        <v>68</v>
      </c>
      <c r="I3" t="s">
        <v>68</v>
      </c>
      <c r="J3" t="s">
        <v>76</v>
      </c>
      <c r="K3" t="s">
        <v>77</v>
      </c>
      <c r="L3" t="s">
        <v>78</v>
      </c>
      <c r="M3" s="9">
        <v>42736</v>
      </c>
      <c r="N3" s="9">
        <v>44251</v>
      </c>
      <c r="P3" s="9">
        <v>44561</v>
      </c>
      <c r="Q3" s="9">
        <v>44196</v>
      </c>
      <c r="R3" t="s">
        <v>72</v>
      </c>
      <c r="S3" t="s">
        <v>72</v>
      </c>
      <c r="T3" t="b">
        <v>0</v>
      </c>
      <c r="U3" t="b">
        <v>0</v>
      </c>
      <c r="V3" s="8">
        <v>881999</v>
      </c>
      <c r="W3" s="8">
        <v>1050000</v>
      </c>
      <c r="X3" s="8">
        <v>275000</v>
      </c>
      <c r="Y3" s="8">
        <v>25000</v>
      </c>
      <c r="Z3" s="8">
        <v>21348</v>
      </c>
      <c r="AA3" s="10">
        <v>1075000</v>
      </c>
      <c r="AB3" s="10">
        <v>296348</v>
      </c>
      <c r="AC3" s="8">
        <v>835918</v>
      </c>
      <c r="AD3" s="8">
        <v>846397</v>
      </c>
      <c r="AG3" s="10">
        <f>+AC3+AE3</f>
        <v>835918</v>
      </c>
      <c r="AH3" s="10">
        <f>+AD3+AF3</f>
        <v>846397</v>
      </c>
      <c r="AK3" s="8">
        <v>1850005</v>
      </c>
      <c r="AS3" s="10">
        <v>1850005</v>
      </c>
      <c r="AT3" s="10">
        <v>0</v>
      </c>
      <c r="AV3" s="8">
        <v>235918</v>
      </c>
      <c r="AY3" s="11">
        <v>0</v>
      </c>
      <c r="AZ3" s="10">
        <v>235918</v>
      </c>
      <c r="BG3" s="8">
        <v>233638</v>
      </c>
      <c r="BH3" s="8">
        <v>119812</v>
      </c>
      <c r="BK3" s="12">
        <f>+BA3+BC3+BE3+BG3+BI3</f>
        <v>233638</v>
      </c>
      <c r="BL3" s="12">
        <f>+BB3+BD3+BF3+BH3+BJ3</f>
        <v>119812</v>
      </c>
      <c r="BM3" s="10">
        <v>3994561</v>
      </c>
      <c r="BN3" s="10">
        <v>1498475</v>
      </c>
      <c r="BO3">
        <v>1</v>
      </c>
      <c r="BP3" s="13">
        <f>+AA3/BO3</f>
        <v>1075000</v>
      </c>
      <c r="BQ3" s="13">
        <f>+AB3/BO3</f>
        <v>296348</v>
      </c>
      <c r="BR3" s="13">
        <f>+AG3/BO3</f>
        <v>835918</v>
      </c>
      <c r="BS3" s="13">
        <f>+AH3/BO3</f>
        <v>846397</v>
      </c>
      <c r="BT3" s="13">
        <f>+AS3/BO3</f>
        <v>1850005</v>
      </c>
      <c r="BU3" s="13">
        <f>+AT3/BO3</f>
        <v>0</v>
      </c>
      <c r="BV3" s="13">
        <f>+AY3/BO3</f>
        <v>0</v>
      </c>
      <c r="BW3" s="13">
        <f>+AZ3/BO3</f>
        <v>235918</v>
      </c>
      <c r="BX3" s="13">
        <f>+BK3/BO3</f>
        <v>233638</v>
      </c>
      <c r="BY3" s="13">
        <f>+BL3/BO3</f>
        <v>119812</v>
      </c>
      <c r="BZ3" s="14">
        <f>+BM3/BO3</f>
        <v>3994561</v>
      </c>
      <c r="CA3" s="14">
        <f>+BN3/BO3</f>
        <v>1498475</v>
      </c>
      <c r="CD3" t="b">
        <v>0</v>
      </c>
      <c r="CE3" t="b">
        <v>0</v>
      </c>
      <c r="CF3" s="15" t="b">
        <v>1</v>
      </c>
      <c r="CG3">
        <f>+CG2+1</f>
        <v>2</v>
      </c>
    </row>
    <row r="4" spans="1:85" x14ac:dyDescent="0.2">
      <c r="A4" t="s">
        <v>79</v>
      </c>
      <c r="B4" t="s">
        <v>80</v>
      </c>
      <c r="C4" t="s">
        <v>81</v>
      </c>
      <c r="D4" s="8">
        <v>4580595997</v>
      </c>
      <c r="E4" t="b">
        <v>1</v>
      </c>
      <c r="F4" t="b">
        <v>1</v>
      </c>
      <c r="G4" t="s">
        <v>67</v>
      </c>
      <c r="H4" t="s">
        <v>82</v>
      </c>
      <c r="I4" t="s">
        <v>68</v>
      </c>
      <c r="J4" t="s">
        <v>83</v>
      </c>
      <c r="K4" t="s">
        <v>84</v>
      </c>
      <c r="L4" t="s">
        <v>85</v>
      </c>
      <c r="M4" s="9">
        <v>44235</v>
      </c>
      <c r="N4" s="9">
        <v>44235</v>
      </c>
      <c r="P4" s="9">
        <v>44742</v>
      </c>
      <c r="Q4" s="9">
        <v>44377</v>
      </c>
      <c r="R4" t="s">
        <v>72</v>
      </c>
      <c r="S4" t="s">
        <v>72</v>
      </c>
      <c r="T4" t="b">
        <v>1</v>
      </c>
      <c r="U4" t="b">
        <v>0</v>
      </c>
      <c r="V4" s="8">
        <v>593998</v>
      </c>
      <c r="W4" s="8">
        <v>2021498</v>
      </c>
      <c r="X4" s="8">
        <v>693160</v>
      </c>
      <c r="AA4" s="10">
        <v>2021498</v>
      </c>
      <c r="AB4" s="10">
        <v>693160</v>
      </c>
      <c r="AC4" s="8">
        <v>630000</v>
      </c>
      <c r="AG4" s="10">
        <f>+AC4+AE4</f>
        <v>630000</v>
      </c>
      <c r="AH4" s="10">
        <f>+AD4+AF4</f>
        <v>0</v>
      </c>
      <c r="AS4" s="10">
        <v>0</v>
      </c>
      <c r="AT4" s="10">
        <v>0</v>
      </c>
      <c r="AY4" s="11">
        <v>0</v>
      </c>
      <c r="AZ4" s="11">
        <v>0</v>
      </c>
      <c r="BH4" s="8">
        <v>1364340</v>
      </c>
      <c r="BK4" s="12">
        <f>+BA4+BC4+BE4+BG4+BI4</f>
        <v>0</v>
      </c>
      <c r="BL4" s="12">
        <f>+BB4+BD4+BF4+BH4+BJ4</f>
        <v>1364340</v>
      </c>
      <c r="BM4" s="10">
        <v>2651498</v>
      </c>
      <c r="BN4" s="10">
        <v>2057500</v>
      </c>
      <c r="BO4">
        <v>1</v>
      </c>
      <c r="BP4" s="13">
        <f>+AA4/BO4</f>
        <v>2021498</v>
      </c>
      <c r="BQ4" s="13">
        <f>+AB4/BO4</f>
        <v>693160</v>
      </c>
      <c r="BR4" s="13">
        <f>+AG4/BO4</f>
        <v>630000</v>
      </c>
      <c r="BS4" s="13">
        <f>+AH4/BO4</f>
        <v>0</v>
      </c>
      <c r="BT4" s="13">
        <f>+AS4/BO4</f>
        <v>0</v>
      </c>
      <c r="BU4" s="13">
        <f>+AT4/BO4</f>
        <v>0</v>
      </c>
      <c r="BV4" s="13">
        <f>+AY4/BO4</f>
        <v>0</v>
      </c>
      <c r="BW4" s="13">
        <f>+AZ4/BO4</f>
        <v>0</v>
      </c>
      <c r="BX4" s="13">
        <f>+BK4/BO4</f>
        <v>0</v>
      </c>
      <c r="BY4" s="13">
        <f>+BL4/BO4</f>
        <v>1364340</v>
      </c>
      <c r="BZ4" s="14">
        <f>+BM4/BO4</f>
        <v>2651498</v>
      </c>
      <c r="CA4" s="14">
        <f>+BN4/BO4</f>
        <v>2057500</v>
      </c>
      <c r="CD4" t="b">
        <v>1</v>
      </c>
      <c r="CE4" t="b">
        <v>0</v>
      </c>
      <c r="CF4" s="15" t="b">
        <v>1</v>
      </c>
      <c r="CG4">
        <f t="shared" ref="CG4:CG8" si="0">+CG3+1</f>
        <v>3</v>
      </c>
    </row>
    <row r="5" spans="1:85" x14ac:dyDescent="0.2">
      <c r="A5" t="s">
        <v>86</v>
      </c>
      <c r="B5" t="s">
        <v>87</v>
      </c>
      <c r="C5" t="s">
        <v>88</v>
      </c>
      <c r="D5" s="8">
        <v>2457558491</v>
      </c>
      <c r="E5" t="b">
        <v>1</v>
      </c>
      <c r="F5" t="b">
        <v>1</v>
      </c>
      <c r="G5" t="s">
        <v>67</v>
      </c>
      <c r="H5" t="s">
        <v>89</v>
      </c>
      <c r="I5" t="s">
        <v>68</v>
      </c>
      <c r="J5" t="s">
        <v>90</v>
      </c>
      <c r="K5" t="s">
        <v>90</v>
      </c>
      <c r="L5" t="s">
        <v>91</v>
      </c>
      <c r="M5" s="9">
        <v>43219</v>
      </c>
      <c r="N5" s="9">
        <v>43219</v>
      </c>
      <c r="P5" s="9">
        <v>44742</v>
      </c>
      <c r="Q5" s="9">
        <v>44377</v>
      </c>
      <c r="R5" t="s">
        <v>72</v>
      </c>
      <c r="S5" t="s">
        <v>72</v>
      </c>
      <c r="T5" t="b">
        <v>1</v>
      </c>
      <c r="U5" t="b">
        <v>1</v>
      </c>
      <c r="V5" s="8">
        <v>256646</v>
      </c>
      <c r="W5" s="8">
        <v>1226433</v>
      </c>
      <c r="X5" s="8">
        <v>1228306</v>
      </c>
      <c r="Y5" s="8">
        <v>23567</v>
      </c>
      <c r="Z5" s="8">
        <v>21694</v>
      </c>
      <c r="AA5" s="10">
        <v>1250000</v>
      </c>
      <c r="AB5" s="10">
        <v>1250000</v>
      </c>
      <c r="AC5" s="8">
        <v>1024449</v>
      </c>
      <c r="AD5" s="8">
        <v>937500</v>
      </c>
      <c r="AE5" s="8">
        <v>170242</v>
      </c>
      <c r="AG5" s="10">
        <f>+AC5+AE5</f>
        <v>1194691</v>
      </c>
      <c r="AH5" s="10">
        <f>+AD5+AF5</f>
        <v>937500</v>
      </c>
      <c r="AK5" s="8">
        <v>769688</v>
      </c>
      <c r="AL5" s="8">
        <v>517093</v>
      </c>
      <c r="AS5" s="10">
        <v>769688</v>
      </c>
      <c r="AT5" s="10">
        <v>517093</v>
      </c>
      <c r="AY5" s="11">
        <v>0</v>
      </c>
      <c r="AZ5" s="11">
        <v>0</v>
      </c>
      <c r="BC5" s="8">
        <v>20423</v>
      </c>
      <c r="BD5" s="8">
        <v>28491</v>
      </c>
      <c r="BG5" s="8">
        <v>5015</v>
      </c>
      <c r="BH5" s="8">
        <v>5560</v>
      </c>
      <c r="BK5" s="12">
        <f>+BA5+BC5+BE5+BG5+BI5</f>
        <v>25438</v>
      </c>
      <c r="BL5" s="12">
        <f>+BB5+BD5+BF5+BH5+BJ5</f>
        <v>34051</v>
      </c>
      <c r="BM5" s="10">
        <v>3239817</v>
      </c>
      <c r="BN5" s="10">
        <v>2738644</v>
      </c>
      <c r="BO5">
        <v>1</v>
      </c>
      <c r="BP5" s="13">
        <f>+AA5/BO5</f>
        <v>1250000</v>
      </c>
      <c r="BQ5" s="13">
        <f>+AB5/BO5</f>
        <v>1250000</v>
      </c>
      <c r="BR5" s="13">
        <f>+AG5/BO5</f>
        <v>1194691</v>
      </c>
      <c r="BS5" s="13">
        <f>+AH5/BO5</f>
        <v>937500</v>
      </c>
      <c r="BT5" s="13">
        <f>+AS5/BO5</f>
        <v>769688</v>
      </c>
      <c r="BU5" s="13">
        <f>+AT5/BO5</f>
        <v>517093</v>
      </c>
      <c r="BV5" s="13">
        <f>+AY5/BO5</f>
        <v>0</v>
      </c>
      <c r="BW5" s="13">
        <f>+AZ5/BO5</f>
        <v>0</v>
      </c>
      <c r="BX5" s="13">
        <f>+BK5/BO5</f>
        <v>25438</v>
      </c>
      <c r="BY5" s="13">
        <f>+BL5/BO5</f>
        <v>34051</v>
      </c>
      <c r="BZ5" s="14">
        <f>+BM5/BO5</f>
        <v>3239817</v>
      </c>
      <c r="CA5" s="14">
        <f>+BN5/BO5</f>
        <v>2738644</v>
      </c>
      <c r="CD5" t="b">
        <v>1</v>
      </c>
      <c r="CE5" t="b">
        <v>1</v>
      </c>
      <c r="CF5" s="15" t="b">
        <v>1</v>
      </c>
      <c r="CG5">
        <f t="shared" si="0"/>
        <v>4</v>
      </c>
    </row>
    <row r="6" spans="1:85" x14ac:dyDescent="0.2">
      <c r="A6" t="s">
        <v>92</v>
      </c>
      <c r="B6" t="s">
        <v>93</v>
      </c>
      <c r="C6" t="s">
        <v>94</v>
      </c>
      <c r="D6" s="8">
        <v>994427924</v>
      </c>
      <c r="E6" t="b">
        <v>0</v>
      </c>
      <c r="F6" t="b">
        <v>1</v>
      </c>
      <c r="G6" t="s">
        <v>67</v>
      </c>
      <c r="H6" t="s">
        <v>68</v>
      </c>
      <c r="I6" t="s">
        <v>68</v>
      </c>
      <c r="J6" t="s">
        <v>76</v>
      </c>
      <c r="K6" t="s">
        <v>77</v>
      </c>
      <c r="L6" t="s">
        <v>78</v>
      </c>
      <c r="M6" s="9">
        <v>42064</v>
      </c>
      <c r="N6" s="9">
        <v>42064</v>
      </c>
      <c r="P6" s="9">
        <v>44742</v>
      </c>
      <c r="Q6" s="9">
        <v>44377</v>
      </c>
      <c r="R6" t="s">
        <v>72</v>
      </c>
      <c r="S6" t="s">
        <v>72</v>
      </c>
      <c r="T6" t="b">
        <v>1</v>
      </c>
      <c r="U6" t="b">
        <v>1</v>
      </c>
      <c r="V6" s="8">
        <v>-1094989</v>
      </c>
      <c r="W6" s="8">
        <v>1379008</v>
      </c>
      <c r="X6" s="8">
        <v>1175317</v>
      </c>
      <c r="Y6" s="8">
        <v>27500</v>
      </c>
      <c r="Z6" s="8">
        <v>25000</v>
      </c>
      <c r="AA6" s="10">
        <v>1406508</v>
      </c>
      <c r="AB6" s="10">
        <v>1200317</v>
      </c>
      <c r="AD6" s="8">
        <v>1280000</v>
      </c>
      <c r="AG6" s="10">
        <f>+AC6+AE6</f>
        <v>0</v>
      </c>
      <c r="AH6" s="10">
        <f>+AD6+AF6</f>
        <v>1280000</v>
      </c>
      <c r="AK6" s="8">
        <v>1160402</v>
      </c>
      <c r="AL6" s="8">
        <v>1242359</v>
      </c>
      <c r="AS6" s="10">
        <v>1160402</v>
      </c>
      <c r="AT6" s="10">
        <v>1242359</v>
      </c>
      <c r="AY6" s="11">
        <v>0</v>
      </c>
      <c r="AZ6" s="11">
        <v>0</v>
      </c>
      <c r="BA6" s="8">
        <v>93492</v>
      </c>
      <c r="BD6" s="8">
        <v>79683</v>
      </c>
      <c r="BG6" s="8">
        <v>117</v>
      </c>
      <c r="BH6" s="8">
        <v>21297</v>
      </c>
      <c r="BK6" s="12">
        <f>+BA6+BC6+BE6+BG6+BI6</f>
        <v>93609</v>
      </c>
      <c r="BL6" s="12">
        <f>+BB6+BD6+BF6+BH6+BJ6</f>
        <v>100980</v>
      </c>
      <c r="BM6" s="10">
        <v>2660519</v>
      </c>
      <c r="BN6" s="10">
        <v>3823656</v>
      </c>
      <c r="BO6">
        <v>1</v>
      </c>
      <c r="BP6" s="13">
        <f>+AA6/BO6</f>
        <v>1406508</v>
      </c>
      <c r="BQ6" s="13">
        <f>+AB6/BO6</f>
        <v>1200317</v>
      </c>
      <c r="BR6" s="13">
        <f>+AG6/BO6</f>
        <v>0</v>
      </c>
      <c r="BS6" s="13">
        <f>+AH6/BO6</f>
        <v>1280000</v>
      </c>
      <c r="BT6" s="13">
        <f>+AS6/BO6</f>
        <v>1160402</v>
      </c>
      <c r="BU6" s="13">
        <f>+AT6/BO6</f>
        <v>1242359</v>
      </c>
      <c r="BV6" s="13">
        <f>+AY6/BO6</f>
        <v>0</v>
      </c>
      <c r="BW6" s="13">
        <f>+AZ6/BO6</f>
        <v>0</v>
      </c>
      <c r="BX6" s="13">
        <f>+BK6/BO6</f>
        <v>93609</v>
      </c>
      <c r="BY6" s="13">
        <f>+BL6/BO6</f>
        <v>100980</v>
      </c>
      <c r="BZ6" s="14">
        <f>+BM6/BO6</f>
        <v>2660519</v>
      </c>
      <c r="CA6" s="14">
        <f>+BN6/BO6</f>
        <v>3823656</v>
      </c>
      <c r="CD6" t="b">
        <v>1</v>
      </c>
      <c r="CE6" t="b">
        <v>1</v>
      </c>
      <c r="CF6" s="15" t="b">
        <v>0</v>
      </c>
      <c r="CG6">
        <f t="shared" si="0"/>
        <v>5</v>
      </c>
    </row>
    <row r="7" spans="1:85" x14ac:dyDescent="0.2">
      <c r="A7" t="s">
        <v>95</v>
      </c>
      <c r="B7" t="s">
        <v>96</v>
      </c>
      <c r="C7" t="s">
        <v>97</v>
      </c>
      <c r="D7" s="8">
        <v>392314632</v>
      </c>
      <c r="E7" t="b">
        <v>0</v>
      </c>
      <c r="F7" t="b">
        <v>1</v>
      </c>
      <c r="G7" t="s">
        <v>67</v>
      </c>
      <c r="H7" t="s">
        <v>98</v>
      </c>
      <c r="I7" t="s">
        <v>68</v>
      </c>
      <c r="J7" t="s">
        <v>76</v>
      </c>
      <c r="K7" t="s">
        <v>77</v>
      </c>
      <c r="L7" t="s">
        <v>78</v>
      </c>
      <c r="M7" s="9">
        <v>42675</v>
      </c>
      <c r="N7" s="9">
        <v>42675</v>
      </c>
      <c r="P7" s="9">
        <v>44742</v>
      </c>
      <c r="Q7" s="9">
        <v>44377</v>
      </c>
      <c r="R7" t="s">
        <v>72</v>
      </c>
      <c r="S7" t="s">
        <v>72</v>
      </c>
      <c r="T7" t="b">
        <v>1</v>
      </c>
      <c r="U7" t="b">
        <v>1</v>
      </c>
      <c r="V7" s="8">
        <v>-322072</v>
      </c>
      <c r="W7" s="8">
        <v>686396</v>
      </c>
      <c r="X7" s="8">
        <v>615992</v>
      </c>
      <c r="Y7" s="8">
        <v>23604</v>
      </c>
      <c r="Z7" s="8">
        <v>21668</v>
      </c>
      <c r="AA7" s="10">
        <v>710000</v>
      </c>
      <c r="AB7" s="10">
        <v>637660</v>
      </c>
      <c r="AC7" s="8">
        <v>95294</v>
      </c>
      <c r="AD7" s="8">
        <v>489706</v>
      </c>
      <c r="AG7" s="10">
        <f>+AC7+AE7</f>
        <v>95294</v>
      </c>
      <c r="AH7" s="10">
        <f>+AD7+AF7</f>
        <v>489706</v>
      </c>
      <c r="AM7" s="8">
        <v>353426</v>
      </c>
      <c r="AN7" s="8">
        <v>545454</v>
      </c>
      <c r="AS7" s="10">
        <v>353426</v>
      </c>
      <c r="AT7" s="10">
        <v>545454</v>
      </c>
      <c r="AY7" s="11">
        <v>0</v>
      </c>
      <c r="AZ7" s="11">
        <v>0</v>
      </c>
      <c r="BK7" s="12">
        <f>+BA7+BC7+BE7+BG7+BI7</f>
        <v>0</v>
      </c>
      <c r="BL7" s="12">
        <f>+BB7+BD7+BF7+BH7+BJ7</f>
        <v>0</v>
      </c>
      <c r="BM7" s="10">
        <v>1158720</v>
      </c>
      <c r="BN7" s="10">
        <v>1672820</v>
      </c>
      <c r="BO7">
        <v>1</v>
      </c>
      <c r="BP7" s="13">
        <f>+AA7/BO7</f>
        <v>710000</v>
      </c>
      <c r="BQ7" s="13">
        <f>+AB7/BO7</f>
        <v>637660</v>
      </c>
      <c r="BR7" s="13">
        <f>+AG7/BO7</f>
        <v>95294</v>
      </c>
      <c r="BS7" s="13">
        <f>+AH7/BO7</f>
        <v>489706</v>
      </c>
      <c r="BT7" s="13">
        <f>+AS7/BO7</f>
        <v>353426</v>
      </c>
      <c r="BU7" s="13">
        <f>+AT7/BO7</f>
        <v>545454</v>
      </c>
      <c r="BV7" s="13">
        <f>+AY7/BO7</f>
        <v>0</v>
      </c>
      <c r="BW7" s="13">
        <f>+AZ7/BO7</f>
        <v>0</v>
      </c>
      <c r="BX7" s="13">
        <f>+BK7/BO7</f>
        <v>0</v>
      </c>
      <c r="BY7" s="13">
        <f>+BL7/BO7</f>
        <v>0</v>
      </c>
      <c r="BZ7" s="14">
        <f>+BM7/BO7</f>
        <v>1158720</v>
      </c>
      <c r="CA7" s="14">
        <f>+BN7/BO7</f>
        <v>1672820</v>
      </c>
      <c r="CD7" t="b">
        <v>1</v>
      </c>
      <c r="CE7" t="b">
        <v>1</v>
      </c>
      <c r="CF7" s="15" t="b">
        <v>0</v>
      </c>
      <c r="CG7">
        <f t="shared" si="0"/>
        <v>6</v>
      </c>
    </row>
    <row r="8" spans="1:85" x14ac:dyDescent="0.2">
      <c r="A8" t="s">
        <v>99</v>
      </c>
      <c r="B8" t="s">
        <v>100</v>
      </c>
      <c r="C8" t="s">
        <v>101</v>
      </c>
      <c r="D8" s="8">
        <v>1122519395</v>
      </c>
      <c r="E8" t="b">
        <v>1</v>
      </c>
      <c r="F8" t="b">
        <v>1</v>
      </c>
      <c r="G8" t="s">
        <v>67</v>
      </c>
      <c r="H8" t="s">
        <v>68</v>
      </c>
      <c r="I8" t="s">
        <v>68</v>
      </c>
      <c r="J8" t="s">
        <v>69</v>
      </c>
      <c r="K8" t="s">
        <v>102</v>
      </c>
      <c r="L8" t="s">
        <v>102</v>
      </c>
      <c r="M8" s="9">
        <v>43495</v>
      </c>
      <c r="N8" s="9">
        <v>43495</v>
      </c>
      <c r="O8" s="9">
        <v>44861</v>
      </c>
      <c r="P8" s="9">
        <v>44561</v>
      </c>
      <c r="Q8" s="9">
        <v>44196</v>
      </c>
      <c r="R8" t="s">
        <v>72</v>
      </c>
      <c r="S8" t="s">
        <v>72</v>
      </c>
      <c r="T8" t="b">
        <v>1</v>
      </c>
      <c r="U8" t="b">
        <v>1</v>
      </c>
      <c r="V8" s="8">
        <v>414176</v>
      </c>
      <c r="W8" s="8">
        <v>1497750</v>
      </c>
      <c r="X8" s="8">
        <v>1455551</v>
      </c>
      <c r="Y8" s="8">
        <v>26250</v>
      </c>
      <c r="Z8" s="8">
        <v>24185</v>
      </c>
      <c r="AA8" s="10">
        <v>1524000</v>
      </c>
      <c r="AB8" s="10">
        <v>1479736</v>
      </c>
      <c r="AC8" s="8">
        <v>658124</v>
      </c>
      <c r="AD8" s="8">
        <v>495300</v>
      </c>
      <c r="AE8" s="8">
        <v>658124</v>
      </c>
      <c r="AF8" s="8">
        <v>495300</v>
      </c>
      <c r="AG8" s="10">
        <f>+AC8+AE8</f>
        <v>1316248</v>
      </c>
      <c r="AH8" s="10">
        <f>+AD8+AF8</f>
        <v>990600</v>
      </c>
      <c r="AK8" s="8">
        <v>212839</v>
      </c>
      <c r="AL8" s="8">
        <v>88102</v>
      </c>
      <c r="AS8" s="10">
        <v>212839</v>
      </c>
      <c r="AT8" s="10">
        <v>88102</v>
      </c>
      <c r="AY8" s="11">
        <v>0</v>
      </c>
      <c r="AZ8" s="11">
        <v>0</v>
      </c>
      <c r="BG8" s="8">
        <v>44264</v>
      </c>
      <c r="BK8" s="12">
        <f>+BA8+BC8+BE8+BG8+BI8</f>
        <v>44264</v>
      </c>
      <c r="BL8" s="12">
        <f>+BB8+BD8+BF8+BH8+BJ8</f>
        <v>0</v>
      </c>
      <c r="BM8" s="10">
        <v>3097351</v>
      </c>
      <c r="BN8" s="10">
        <v>2558438</v>
      </c>
      <c r="BO8">
        <v>1</v>
      </c>
      <c r="BP8" s="13">
        <f>+AA8/BO8</f>
        <v>1524000</v>
      </c>
      <c r="BQ8" s="13">
        <f>+AB8/BO8</f>
        <v>1479736</v>
      </c>
      <c r="BR8" s="13">
        <f>+AG8/BO8</f>
        <v>1316248</v>
      </c>
      <c r="BS8" s="13">
        <f>+AH8/BO8</f>
        <v>990600</v>
      </c>
      <c r="BT8" s="13">
        <f>+AS8/BO8</f>
        <v>212839</v>
      </c>
      <c r="BU8" s="13">
        <f>+AT8/BO8</f>
        <v>88102</v>
      </c>
      <c r="BV8" s="13">
        <f>+AY8/BO8</f>
        <v>0</v>
      </c>
      <c r="BW8" s="13">
        <f>+AZ8/BO8</f>
        <v>0</v>
      </c>
      <c r="BX8" s="13">
        <f>+BK8/BO8</f>
        <v>44264</v>
      </c>
      <c r="BY8" s="13">
        <f>+BL8/BO8</f>
        <v>0</v>
      </c>
      <c r="BZ8" s="14">
        <f>+BM8/BO8</f>
        <v>3097351</v>
      </c>
      <c r="CA8" s="14">
        <f>+BN8/BO8</f>
        <v>2558438</v>
      </c>
      <c r="CD8" t="b">
        <v>1</v>
      </c>
      <c r="CE8" t="b">
        <v>1</v>
      </c>
      <c r="CF8" s="15" t="b">
        <v>1</v>
      </c>
      <c r="CG8">
        <f t="shared" si="0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Hellyer</dc:creator>
  <cp:lastModifiedBy>Donald Hellyer</cp:lastModifiedBy>
  <dcterms:created xsi:type="dcterms:W3CDTF">2022-12-07T04:55:42Z</dcterms:created>
  <dcterms:modified xsi:type="dcterms:W3CDTF">2022-12-07T04:57:45Z</dcterms:modified>
</cp:coreProperties>
</file>